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"/>
    </mc:Choice>
  </mc:AlternateContent>
  <xr:revisionPtr revIDLastSave="0" documentId="13_ncr:1_{4A6811AC-1526-41C9-A00F-E54D12DB6765}" xr6:coauthVersionLast="44" xr6:coauthVersionMax="44" xr10:uidLastSave="{00000000-0000-0000-0000-000000000000}"/>
  <bookViews>
    <workbookView xWindow="-120" yWindow="-120" windowWidth="29040" windowHeight="15840" xr2:uid="{E15ABCDE-0F51-465D-ABAB-36A6D6D9828B}"/>
  </bookViews>
  <sheets>
    <sheet name="Master Assessment Breakdown" sheetId="1" r:id="rId1"/>
  </sheets>
  <definedNames>
    <definedName name="_Hlk11337574" localSheetId="0">'Master Assessment Breakdown'!$B$1</definedName>
    <definedName name="_xlnm.Print_Area" localSheetId="0">'Master Assessment Breakdown'!$A$1:$J$76</definedName>
    <definedName name="_xlnm.Print_Titles" localSheetId="0">'Master Assessment Breakdown'!$1:$1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5" i="1" l="1"/>
  <c r="D75" i="1"/>
  <c r="H45" i="1"/>
  <c r="G45" i="1"/>
  <c r="G44" i="1"/>
  <c r="H44" i="1" s="1"/>
  <c r="H43" i="1"/>
  <c r="G43" i="1"/>
  <c r="G42" i="1"/>
  <c r="H42" i="1" s="1"/>
  <c r="H41" i="1"/>
  <c r="G41" i="1"/>
  <c r="J75" i="1" s="1"/>
  <c r="G37" i="1"/>
  <c r="G73" i="1" s="1"/>
  <c r="F37" i="1"/>
  <c r="G36" i="1"/>
  <c r="G72" i="1" s="1"/>
  <c r="F36" i="1"/>
  <c r="H35" i="1"/>
  <c r="G35" i="1"/>
  <c r="G71" i="1" s="1"/>
  <c r="F35" i="1"/>
  <c r="H34" i="1"/>
  <c r="G34" i="1"/>
  <c r="G70" i="1" s="1"/>
  <c r="F34" i="1"/>
  <c r="G33" i="1"/>
  <c r="G69" i="1" s="1"/>
  <c r="F33" i="1"/>
  <c r="G32" i="1"/>
  <c r="G68" i="1" s="1"/>
  <c r="F32" i="1"/>
  <c r="F39" i="1" s="1"/>
  <c r="G28" i="1"/>
  <c r="G67" i="1" s="1"/>
  <c r="F28" i="1"/>
  <c r="H28" i="1" s="1"/>
  <c r="H27" i="1"/>
  <c r="G27" i="1"/>
  <c r="G66" i="1" s="1"/>
  <c r="F27" i="1"/>
  <c r="G26" i="1"/>
  <c r="G65" i="1" s="1"/>
  <c r="F26" i="1"/>
  <c r="H26" i="1" s="1"/>
  <c r="G25" i="1"/>
  <c r="G64" i="1" s="1"/>
  <c r="F25" i="1"/>
  <c r="H25" i="1" s="1"/>
  <c r="G24" i="1"/>
  <c r="G63" i="1" s="1"/>
  <c r="F24" i="1"/>
  <c r="H24" i="1" s="1"/>
  <c r="H23" i="1"/>
  <c r="G23" i="1"/>
  <c r="G62" i="1" s="1"/>
  <c r="F23" i="1"/>
  <c r="G22" i="1"/>
  <c r="G61" i="1" s="1"/>
  <c r="F22" i="1"/>
  <c r="H22" i="1" s="1"/>
  <c r="G21" i="1"/>
  <c r="G60" i="1" s="1"/>
  <c r="F21" i="1"/>
  <c r="H21" i="1" s="1"/>
  <c r="G20" i="1"/>
  <c r="G59" i="1" s="1"/>
  <c r="F20" i="1"/>
  <c r="F30" i="1" s="1"/>
  <c r="H19" i="1"/>
  <c r="G19" i="1"/>
  <c r="G58" i="1" s="1"/>
  <c r="F19" i="1"/>
  <c r="H15" i="1"/>
  <c r="G15" i="1"/>
  <c r="G57" i="1" s="1"/>
  <c r="F15" i="1"/>
  <c r="G14" i="1"/>
  <c r="G56" i="1" s="1"/>
  <c r="F14" i="1"/>
  <c r="H14" i="1" s="1"/>
  <c r="G13" i="1"/>
  <c r="G55" i="1" s="1"/>
  <c r="F13" i="1"/>
  <c r="H13" i="1" s="1"/>
  <c r="H12" i="1"/>
  <c r="G12" i="1"/>
  <c r="G54" i="1" s="1"/>
  <c r="F12" i="1"/>
  <c r="F17" i="1" s="1"/>
  <c r="H8" i="1"/>
  <c r="G8" i="1"/>
  <c r="G53" i="1" s="1"/>
  <c r="F8" i="1"/>
  <c r="G7" i="1"/>
  <c r="H7" i="1" s="1"/>
  <c r="F7" i="1"/>
  <c r="G6" i="1"/>
  <c r="G51" i="1" s="1"/>
  <c r="F6" i="1"/>
  <c r="H6" i="1" s="1"/>
  <c r="G5" i="1"/>
  <c r="H5" i="1" s="1"/>
  <c r="H4" i="1"/>
  <c r="G4" i="1"/>
  <c r="G49" i="1" s="1"/>
  <c r="F4" i="1"/>
  <c r="G3" i="1"/>
  <c r="G48" i="1" s="1"/>
  <c r="F3" i="1"/>
  <c r="H3" i="1" s="1"/>
  <c r="G2" i="1"/>
  <c r="G47" i="1" s="1"/>
  <c r="F2" i="1"/>
  <c r="F10" i="1" s="1"/>
  <c r="G50" i="1" l="1"/>
  <c r="H2" i="1"/>
  <c r="H33" i="1"/>
  <c r="H37" i="1"/>
  <c r="H20" i="1"/>
  <c r="H32" i="1"/>
  <c r="H36" i="1"/>
  <c r="G52" i="1"/>
  <c r="F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tc={A1CCE1A8-87D5-4006-A374-FF25B3A85CFB}</author>
    <author>tc={5D5EAB0B-DF80-4297-B266-0C9CE35F6541}</author>
    <author>tc={52179578-269C-4CD8-A499-C16FDF3E6BFC}</author>
    <author>tc={65D5B4B0-DBF0-49E2-B054-B97F29CC3E0C}</author>
    <author>tc={A037B786-FE79-4948-B084-444D5647E8EC}</author>
    <author>tc={345BD123-B560-4E88-9EB2-5AB41EA55DEB}</author>
    <author>tc={D3EFB287-21FF-44B3-AD3F-F6538D1580E5}</author>
    <author>tc={53399621-0D87-45D9-9BEF-144200960297}</author>
  </authors>
  <commentList>
    <comment ref="E1" authorId="0" shapeId="0" xr:uid="{A1CCE1A8-87D5-4006-A374-FF25B3A85CFB}">
      <text>
        <t>[Threaded comment]
Your version of Excel allows you to read this threaded comment; however, any edits to it will get removed if the file is opened in a newer version of Excel. Learn more: https://go.microsoft.com/fwlink/?linkid=870924
Comment:
    Use this column if you want to keep track of how many questions the coordinator has deemed appropiate to reuse (if a coordinator driven program)</t>
      </text>
    </comment>
    <comment ref="F1" authorId="1" shapeId="0" xr:uid="{5D5EAB0B-DF80-4297-B266-0C9CE35F6541}">
      <text>
        <t>[Threaded comment]
Your version of Excel allows you to read this threaded comment; however, any edits to it will get removed if the file is opened in a newer version of Excel. Learn more: https://go.microsoft.com/fwlink/?linkid=870924
Comment:
    Good starting place is 4 questions per lecture hour &amp; then adjust accordingly</t>
      </text>
    </comment>
    <comment ref="G1" authorId="2" shapeId="0" xr:uid="{52179578-269C-4CD8-A499-C16FDF3E6BFC}">
      <text>
        <t>[Threaded comment]
Your version of Excel allows you to read this threaded comment; however, any edits to it will get removed if the file is opened in a newer version of Excel. Learn more: https://go.microsoft.com/fwlink/?linkid=870924
Comment:
    Good place to begin is 1 question per lecture hour of "old" material &amp; then adjust as needed</t>
      </text>
    </comment>
    <comment ref="H1" authorId="3" shapeId="0" xr:uid="{65D5B4B0-DBF0-49E2-B054-B97F29CC3E0C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Interim + final exam questions needed (no extras)</t>
      </text>
    </comment>
    <comment ref="I1" authorId="4" shapeId="0" xr:uid="{A037B786-FE79-4948-B084-444D5647E8EC}">
      <text>
        <t>[Threaded comment]
Your version of Excel allows you to read this threaded comment; however, any edits to it will get removed if the file is opened in a newer version of Excel. Learn more: https://go.microsoft.com/fwlink/?linkid=870924
Comment:
    Bare bones, no extras anywhere, # needed</t>
      </text>
    </comment>
    <comment ref="J1" authorId="5" shapeId="0" xr:uid="{345BD123-B560-4E88-9EB2-5AB41EA55DEB}">
      <text>
        <t>[Threaded comment]
Your version of Excel allows you to read this threaded comment; however, any edits to it will get removed if the file is opened in a newer version of Excel. Learn more: https://go.microsoft.com/fwlink/?linkid=870924
Comment:
    Use forumulas to set up how many items you wish to request from authors.  An example for a senior faculty is 1.25xtotal number needed.  An example for junior faculty is 1.75x total number needed.</t>
      </text>
    </comment>
    <comment ref="D30" authorId="6" shapeId="0" xr:uid="{D3EFB287-21FF-44B3-AD3F-F6538D1580E5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use extras on final</t>
      </text>
    </comment>
    <comment ref="F75" authorId="7" shapeId="0" xr:uid="{53399621-0D87-45D9-9BEF-144200960297}">
      <text>
        <t>[Threaded comment]
Your version of Excel allows you to read this threaded comment; however, any edits to it will get removed if the file is opened in a newer version of Excel. Learn more: https://go.microsoft.com/fwlink/?linkid=870924
Comment:
    8 more than needed...</t>
      </text>
    </comment>
  </commentList>
</comments>
</file>

<file path=xl/sharedStrings.xml><?xml version="1.0" encoding="utf-8"?>
<sst xmlns="http://schemas.openxmlformats.org/spreadsheetml/2006/main" count="102" uniqueCount="64">
  <si>
    <t>Topic</t>
  </si>
  <si>
    <t>Faculty</t>
  </si>
  <si>
    <t>Lecture Hour(s)</t>
  </si>
  <si>
    <t xml:space="preserve">Total # RETAINED </t>
  </si>
  <si>
    <t># NEEDED for interim exam</t>
  </si>
  <si>
    <t># NEEDED FOR  final exam</t>
  </si>
  <si>
    <r>
      <rPr>
        <b/>
        <u/>
        <sz val="11"/>
        <color rgb="FFFFFF00"/>
        <rFont val="Century Gothic"/>
        <family val="2"/>
      </rPr>
      <t>TOTAL</t>
    </r>
    <r>
      <rPr>
        <b/>
        <sz val="11"/>
        <color rgb="FFFFFF00"/>
        <rFont val="Century Gothic"/>
        <family val="2"/>
      </rPr>
      <t xml:space="preserve"> # NEEDED</t>
    </r>
  </si>
  <si>
    <t>Minimum additional NEEDED</t>
  </si>
  <si>
    <t># requested from lecturer</t>
  </si>
  <si>
    <t>Exam 1</t>
  </si>
  <si>
    <t>Osteoarthritis</t>
  </si>
  <si>
    <t>Rheumatoid Arthritis</t>
  </si>
  <si>
    <t>16.25% Total Score</t>
  </si>
  <si>
    <t>Epilepsy</t>
  </si>
  <si>
    <t>Intro to Mental Illness</t>
  </si>
  <si>
    <t>Depression</t>
  </si>
  <si>
    <t>Anxiety</t>
  </si>
  <si>
    <t>Schizophrenia</t>
  </si>
  <si>
    <t>M 4.20.20</t>
  </si>
  <si>
    <t>Review Questions</t>
  </si>
  <si>
    <t>Totals</t>
  </si>
  <si>
    <t>11 hours</t>
  </si>
  <si>
    <t>Exam 2</t>
  </si>
  <si>
    <t>ADHD</t>
  </si>
  <si>
    <t>Bipolar</t>
  </si>
  <si>
    <t>Pain Management (1 &amp; 2)</t>
  </si>
  <si>
    <t>Substance Use Disorders</t>
  </si>
  <si>
    <t>M 5.4.20</t>
  </si>
  <si>
    <t>10 hours</t>
  </si>
  <si>
    <t>Exam 3</t>
  </si>
  <si>
    <t>Introduction to Oncology</t>
  </si>
  <si>
    <t>Applied Pharmacology of Oncologic Agents</t>
  </si>
  <si>
    <t>TKI &amp; MABs</t>
  </si>
  <si>
    <t>Oncologic Emergencies</t>
  </si>
  <si>
    <t>Febrile Neutropenia</t>
  </si>
  <si>
    <t>Supportive Care in Oncology</t>
  </si>
  <si>
    <t>Breast Cancer</t>
  </si>
  <si>
    <t>Lung Cancer</t>
  </si>
  <si>
    <t>Acute &amp; Chronic Leukemias</t>
  </si>
  <si>
    <t>Lymphomas</t>
  </si>
  <si>
    <t>M 5.18.20</t>
  </si>
  <si>
    <t>Exam 4</t>
  </si>
  <si>
    <t>Colorectal Cancer</t>
  </si>
  <si>
    <t>Prostate Cancer</t>
  </si>
  <si>
    <t>Systemic Lupus Erythematosus</t>
  </si>
  <si>
    <t>Gout</t>
  </si>
  <si>
    <t>Headache Disorders</t>
  </si>
  <si>
    <t>Multiple Sclerosis</t>
  </si>
  <si>
    <t>M 6.1.20</t>
  </si>
  <si>
    <t>8 hours</t>
  </si>
  <si>
    <t>Final Exam</t>
  </si>
  <si>
    <t>Palliative Care</t>
  </si>
  <si>
    <t>Medication Use in Geriatrics</t>
  </si>
  <si>
    <t>Sleep-Wake Disorders</t>
  </si>
  <si>
    <t>Dementia</t>
  </si>
  <si>
    <t>30% Total Score</t>
  </si>
  <si>
    <t>Parkinson's Disease</t>
  </si>
  <si>
    <t>M 6.15.20</t>
  </si>
  <si>
    <t>Addiction Medicine</t>
  </si>
  <si>
    <t>Cumulative Hours</t>
  </si>
  <si>
    <t>Cumulative Qs</t>
  </si>
  <si>
    <t>New Hours</t>
  </si>
  <si>
    <t>New Qs</t>
  </si>
  <si>
    <r>
      <t>82 questions total</t>
    </r>
    <r>
      <rPr>
        <sz val="11"/>
        <color rgb="FFFF0000"/>
        <rFont val="Century Gothic"/>
        <family val="2"/>
      </rPr>
      <t xml:space="preserve"> </t>
    </r>
    <r>
      <rPr>
        <b/>
        <sz val="11"/>
        <color rgb="FFFF0000"/>
        <rFont val="Century Gothic"/>
        <family val="2"/>
      </rPr>
      <t>(75 "real" questions</t>
    </r>
    <r>
      <rPr>
        <sz val="11"/>
        <color theme="1"/>
        <rFont val="Century Gothic"/>
        <family val="2"/>
      </rPr>
      <t xml:space="preserve"> {40 new material + 35 cumulative material} + 7 review questions)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</si>
</sst>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FF0000"/>
      <name val="Century Gothic"/>
      <family val="2"/>
    </font>
    <font>
      <b/>
      <sz val="12"/>
      <color theme="1"/>
      <name val="Century Gothic"/>
      <family val="2"/>
    </font>
    <font>
      <sz val="12"/>
      <color rgb="FFFFFF00"/>
      <name val="Century Gothic"/>
      <family val="2"/>
    </font>
    <font>
      <b/>
      <u/>
      <sz val="11"/>
      <color rgb="FFFFFF00"/>
      <name val="Century Gothic"/>
      <family val="2"/>
    </font>
    <font>
      <b/>
      <sz val="11"/>
      <color rgb="FFFFFF00"/>
      <name val="Century Gothic"/>
      <family val="2"/>
    </font>
    <font>
      <b/>
      <sz val="12"/>
      <color rgb="FFFF0000"/>
      <name val="Century Gothic"/>
      <family val="2"/>
    </font>
    <font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7F7F7F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1" xfId="1" applyBorder="1"/>
    <xf numFmtId="0" fontId="1" fillId="0" borderId="2" xfId="1" applyBorder="1" applyAlignment="1">
      <alignment shrinkToFit="1"/>
    </xf>
    <xf numFmtId="0" fontId="4" fillId="0" borderId="2" xfId="1" applyFont="1" applyBorder="1" applyAlignment="1">
      <alignment shrinkToFit="1"/>
    </xf>
    <xf numFmtId="0" fontId="4" fillId="0" borderId="3" xfId="1" applyFont="1" applyBorder="1" applyAlignment="1">
      <alignment shrinkToFit="1"/>
    </xf>
    <xf numFmtId="0" fontId="1" fillId="0" borderId="0" xfId="1"/>
    <xf numFmtId="0" fontId="7" fillId="0" borderId="4" xfId="1" applyFont="1" applyBorder="1"/>
    <xf numFmtId="0" fontId="1" fillId="0" borderId="3" xfId="1" applyBorder="1"/>
    <xf numFmtId="0" fontId="1" fillId="0" borderId="2" xfId="1" applyBorder="1"/>
    <xf numFmtId="0" fontId="2" fillId="0" borderId="3" xfId="1" applyFont="1" applyBorder="1"/>
    <xf numFmtId="0" fontId="1" fillId="0" borderId="5" xfId="1" applyBorder="1"/>
    <xf numFmtId="0" fontId="1" fillId="0" borderId="6" xfId="1" applyBorder="1"/>
    <xf numFmtId="0" fontId="2" fillId="0" borderId="5" xfId="1" applyFont="1" applyBorder="1"/>
    <xf numFmtId="0" fontId="1" fillId="0" borderId="8" xfId="1" applyBorder="1"/>
    <xf numFmtId="0" fontId="1" fillId="0" borderId="9" xfId="1" applyBorder="1"/>
    <xf numFmtId="0" fontId="2" fillId="0" borderId="7" xfId="1" applyFont="1" applyBorder="1"/>
    <xf numFmtId="0" fontId="1" fillId="0" borderId="4" xfId="1" applyBorder="1" applyAlignment="1">
      <alignment horizontal="left"/>
    </xf>
    <xf numFmtId="0" fontId="3" fillId="0" borderId="3" xfId="1" applyFont="1" applyBorder="1"/>
    <xf numFmtId="0" fontId="1" fillId="0" borderId="10" xfId="1" applyBorder="1"/>
    <xf numFmtId="0" fontId="1" fillId="2" borderId="6" xfId="1" applyFill="1" applyBorder="1" applyAlignment="1">
      <alignment horizontal="left"/>
    </xf>
    <xf numFmtId="0" fontId="3" fillId="0" borderId="4" xfId="1" applyFont="1" applyBorder="1"/>
    <xf numFmtId="0" fontId="1" fillId="0" borderId="11" xfId="1" applyBorder="1"/>
    <xf numFmtId="0" fontId="7" fillId="0" borderId="11" xfId="1" applyFont="1" applyBorder="1"/>
    <xf numFmtId="0" fontId="1" fillId="0" borderId="12" xfId="1" applyBorder="1"/>
    <xf numFmtId="0" fontId="1" fillId="0" borderId="7" xfId="1" applyBorder="1"/>
    <xf numFmtId="0" fontId="1" fillId="3" borderId="6" xfId="1" applyFill="1" applyBorder="1" applyAlignment="1">
      <alignment horizontal="left"/>
    </xf>
    <xf numFmtId="0" fontId="3" fillId="3" borderId="3" xfId="1" applyFont="1" applyFill="1" applyBorder="1"/>
    <xf numFmtId="0" fontId="1" fillId="3" borderId="0" xfId="1" applyFill="1"/>
    <xf numFmtId="0" fontId="1" fillId="3" borderId="5" xfId="1" applyFill="1" applyBorder="1"/>
    <xf numFmtId="0" fontId="7" fillId="0" borderId="4" xfId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14" xfId="1" applyBorder="1"/>
    <xf numFmtId="0" fontId="1" fillId="2" borderId="14" xfId="1" applyFill="1" applyBorder="1"/>
    <xf numFmtId="0" fontId="1" fillId="3" borderId="14" xfId="1" applyFill="1" applyBorder="1"/>
    <xf numFmtId="0" fontId="3" fillId="3" borderId="5" xfId="1" applyFont="1" applyFill="1" applyBorder="1"/>
    <xf numFmtId="0" fontId="1" fillId="3" borderId="1" xfId="1" applyFill="1" applyBorder="1"/>
    <xf numFmtId="0" fontId="1" fillId="3" borderId="2" xfId="1" applyFill="1" applyBorder="1"/>
    <xf numFmtId="0" fontId="1" fillId="3" borderId="3" xfId="1" applyFill="1" applyBorder="1"/>
    <xf numFmtId="0" fontId="1" fillId="0" borderId="13" xfId="1" applyBorder="1"/>
    <xf numFmtId="0" fontId="8" fillId="3" borderId="5" xfId="1" applyFont="1" applyFill="1" applyBorder="1" applyAlignment="1">
      <alignment vertical="center"/>
    </xf>
    <xf numFmtId="0" fontId="3" fillId="0" borderId="5" xfId="1" applyFont="1" applyBorder="1"/>
    <xf numFmtId="0" fontId="1" fillId="3" borderId="6" xfId="1" applyFill="1" applyBorder="1"/>
    <xf numFmtId="0" fontId="7" fillId="0" borderId="14" xfId="1" applyFont="1" applyBorder="1"/>
    <xf numFmtId="0" fontId="1" fillId="4" borderId="2" xfId="1" applyFill="1" applyBorder="1"/>
    <xf numFmtId="0" fontId="1" fillId="4" borderId="0" xfId="1" applyFill="1"/>
    <xf numFmtId="0" fontId="1" fillId="4" borderId="9" xfId="1" applyFill="1" applyBorder="1"/>
    <xf numFmtId="0" fontId="1" fillId="0" borderId="3" xfId="1" applyFont="1" applyBorder="1"/>
    <xf numFmtId="0" fontId="1" fillId="0" borderId="2" xfId="1" applyFont="1" applyBorder="1"/>
    <xf numFmtId="0" fontId="1" fillId="0" borderId="1" xfId="1" applyFont="1" applyBorder="1"/>
    <xf numFmtId="0" fontId="1" fillId="0" borderId="5" xfId="1" applyFont="1" applyBorder="1"/>
    <xf numFmtId="0" fontId="1" fillId="0" borderId="0" xfId="1" applyFont="1"/>
    <xf numFmtId="0" fontId="1" fillId="0" borderId="6" xfId="1" applyFont="1" applyBorder="1"/>
    <xf numFmtId="0" fontId="1" fillId="0" borderId="8" xfId="1" applyFont="1" applyBorder="1"/>
    <xf numFmtId="0" fontId="1" fillId="0" borderId="9" xfId="1" applyFont="1" applyBorder="1"/>
    <xf numFmtId="0" fontId="1" fillId="0" borderId="10" xfId="1" applyFont="1" applyBorder="1"/>
    <xf numFmtId="0" fontId="1" fillId="0" borderId="2" xfId="1" applyFont="1" applyFill="1" applyBorder="1"/>
    <xf numFmtId="0" fontId="1" fillId="0" borderId="0" xfId="1" applyFont="1" applyFill="1"/>
    <xf numFmtId="0" fontId="1" fillId="0" borderId="1" xfId="1" applyFill="1" applyBorder="1"/>
    <xf numFmtId="0" fontId="1" fillId="0" borderId="6" xfId="1" applyFill="1" applyBorder="1"/>
    <xf numFmtId="0" fontId="1" fillId="0" borderId="0" xfId="1" applyFill="1"/>
    <xf numFmtId="0" fontId="2" fillId="0" borderId="3" xfId="1" applyFont="1" applyFill="1" applyBorder="1"/>
    <xf numFmtId="0" fontId="2" fillId="0" borderId="5" xfId="1" applyFont="1" applyFill="1" applyBorder="1"/>
    <xf numFmtId="0" fontId="1" fillId="0" borderId="3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1" fillId="0" borderId="2" xfId="1" applyFill="1" applyBorder="1"/>
    <xf numFmtId="0" fontId="1" fillId="0" borderId="5" xfId="1" applyFill="1" applyBorder="1"/>
    <xf numFmtId="0" fontId="1" fillId="0" borderId="0" xfId="1" applyFill="1" applyBorder="1"/>
    <xf numFmtId="0" fontId="1" fillId="0" borderId="9" xfId="1" applyFill="1" applyBorder="1"/>
    <xf numFmtId="0" fontId="1" fillId="0" borderId="7" xfId="1" applyFill="1" applyBorder="1"/>
  </cellXfs>
  <cellStyles count="2">
    <cellStyle name="Normal" xfId="0" builtinId="0"/>
    <cellStyle name="Normal 2" xfId="1" xr:uid="{99DEAB84-F071-4634-A38F-B88C46E214B9}"/>
  </cellStyles>
  <dxfs count="2">
    <dxf>
      <border diagonalUp="0" diagonalDown="0">
        <left style="medium">
          <color indexed="64"/>
        </left>
        <right style="medium">
          <color indexed="64"/>
        </right>
        <vertical/>
      </border>
    </dxf>
    <dxf>
      <alignment horizontal="general" vertical="bottom" textRotation="0" wrapText="0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870564</xdr:colOff>
      <xdr:row>62</xdr:row>
      <xdr:rowOff>174115</xdr:rowOff>
    </xdr:from>
    <xdr:to>
      <xdr:col>9</xdr:col>
      <xdr:colOff>1305569</xdr:colOff>
      <xdr:row>71</xdr:row>
      <xdr:rowOff>54791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E23249-E1C6-49EC-9E19-514F4014F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4516" y="13294034"/>
          <a:ext cx="3333472" cy="181640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rah E Raake" id="{556B9EF7-5C67-4867-9B74-E6055AD0311A}" userId="Sarah E Raake" providerId="None"/>
  <person displayName="Sarah Raake" id="{ACE0D53D-CF3D-4FB1-8995-24C95E738223}" userId="6ec056e835297ba5" providerId="Windows Live"/>
  <person displayName="Sarah Raake" id="{8650BA9F-DE17-4A04-8961-30775E1E8371}" userId="b3f16f4b0d2dbf11" providerId="Windows Live"/>
  <person displayName="Sarah Raake" id="{276F9455-B861-4D69-9DE7-27DFA7A8DA42}" userId="b8e9a0d1350ef73f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DB8342-48E8-4C9B-AEEB-3B5A00B20215}" name="Table25" displayName="Table25" ref="B1:J75" totalsRowShown="0" headerRowDxfId="1">
  <autoFilter ref="B1:J75" xr:uid="{6FAC599C-E1D3-4638-B3EE-ED5DB3339BF9}"/>
  <tableColumns count="9">
    <tableColumn id="1" xr3:uid="{BCF78C6A-836B-4307-B31A-BA2DDA07A9AB}" name="Topic" dataDxfId="0"/>
    <tableColumn id="2" xr3:uid="{F35C0619-A998-4AF6-A2B8-F5B40FC40364}" name="Faculty"/>
    <tableColumn id="3" xr3:uid="{936B64A7-BA63-416E-AF41-0B2A6F186D9B}" name="Lecture Hour(s)"/>
    <tableColumn id="4" xr3:uid="{53E3A2C3-B679-450C-94EE-B9F20CEF5931}" name="Total # RETAINED "/>
    <tableColumn id="5" xr3:uid="{73ABE757-8EC7-496E-9859-B36C5C624A95}" name="# NEEDED for interim exam"/>
    <tableColumn id="6" xr3:uid="{3BFCA2F8-7FDC-4268-8C15-90F94C6237F0}" name="# NEEDED FOR  final exam"/>
    <tableColumn id="7" xr3:uid="{C983681E-5E1E-4A88-970D-675973A37C6B}" name="TOTAL # NEEDED"/>
    <tableColumn id="8" xr3:uid="{53209FFA-34D5-471E-9A71-5375B1DF0C48}" name="Minimum additional NEEDED"/>
    <tableColumn id="9" xr3:uid="{E31740EB-2330-4214-A416-2631A7261123}" name="# requested from lecturer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" dT="2020-06-24T22:50:25.49" personId="{276F9455-B861-4D69-9DE7-27DFA7A8DA42}" id="{A1CCE1A8-87D5-4006-A374-FF25B3A85CFB}">
    <text>Use this column if you want to keep track of how many questions the coordinator has deemed appropiate to reuse (if a coordinator driven program)</text>
  </threadedComment>
  <threadedComment ref="F1" dT="2019-12-04T19:52:30.80" personId="{8650BA9F-DE17-4A04-8961-30775E1E8371}" id="{5D5EAB0B-DF80-4297-B266-0C9CE35F6541}">
    <text>Good starting place is 4 questions per lecture hour &amp; then adjust accordingly</text>
  </threadedComment>
  <threadedComment ref="G1" dT="2019-12-04T19:52:56.69" personId="{8650BA9F-DE17-4A04-8961-30775E1E8371}" id="{52179578-269C-4CD8-A499-C16FDF3E6BFC}">
    <text>Good place to begin is 1 question per lecture hour of "old" material &amp; then adjust as needed</text>
  </threadedComment>
  <threadedComment ref="H1" dT="2019-12-04T21:08:23.59" personId="{ACE0D53D-CF3D-4FB1-8995-24C95E738223}" id="{65D5B4B0-DBF0-49E2-B054-B97F29CC3E0C}">
    <text>Interim + final exam questions needed (no extras)</text>
  </threadedComment>
  <threadedComment ref="I1" dT="2019-12-04T21:08:49.22" personId="{ACE0D53D-CF3D-4FB1-8995-24C95E738223}" id="{A037B786-FE79-4948-B084-444D5647E8EC}">
    <text>Bare bones, no extras anywhere, # needed</text>
  </threadedComment>
  <threadedComment ref="J1" dT="2019-12-04T21:09:23.09" personId="{ACE0D53D-CF3D-4FB1-8995-24C95E738223}" id="{345BD123-B560-4E88-9EB2-5AB41EA55DEB}">
    <text>Use forumulas to set up how many items you wish to request from authors.  An example for a senior faculty is 1.25xtotal number needed.  An example for junior faculty is 1.75x total number needed.</text>
  </threadedComment>
  <threadedComment ref="D30" dT="2019-12-04T20:52:01.00" personId="{ACE0D53D-CF3D-4FB1-8995-24C95E738223}" id="{D3EFB287-21FF-44B3-AD3F-F6538D1580E5}">
    <text>Can use extras on final</text>
  </threadedComment>
  <threadedComment ref="F75" dT="2020-03-01T01:18:46.26" personId="{556B9EF7-5C67-4867-9B74-E6055AD0311A}" id="{53399621-0D87-45D9-9BEF-144200960297}">
    <text>8 more than needed...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9DB3-5214-41FC-9A51-9AA0CFA2283B}">
  <sheetPr>
    <tabColor rgb="FFFFFF00"/>
  </sheetPr>
  <dimension ref="A1:J76"/>
  <sheetViews>
    <sheetView tabSelected="1" view="pageBreakPreview" zoomScale="93" zoomScaleNormal="100" zoomScaleSheetLayoutView="93" workbookViewId="0">
      <pane xSplit="1" ySplit="1" topLeftCell="B2" activePane="bottomRight" state="frozen"/>
      <selection pane="topRight" activeCell="B36" activeCellId="1" sqref="A23:E29 B36"/>
      <selection pane="bottomLeft" activeCell="B36" activeCellId="1" sqref="A23:E29 B36"/>
      <selection pane="bottomRight" activeCell="L61" sqref="L61"/>
    </sheetView>
  </sheetViews>
  <sheetFormatPr defaultRowHeight="17.25" x14ac:dyDescent="0.3"/>
  <cols>
    <col min="1" max="1" width="14.44140625" style="5" bestFit="1" customWidth="1"/>
    <col min="2" max="2" width="40.44140625" style="5" bestFit="1" customWidth="1"/>
    <col min="3" max="3" width="16.44140625" style="5" bestFit="1" customWidth="1"/>
    <col min="4" max="4" width="15.5546875" style="5" customWidth="1"/>
    <col min="5" max="5" width="23.44140625" style="5" bestFit="1" customWidth="1"/>
    <col min="6" max="6" width="16.77734375" style="5" customWidth="1"/>
    <col min="7" max="7" width="18" style="5" customWidth="1"/>
    <col min="8" max="8" width="14.77734375" style="5" customWidth="1"/>
    <col min="9" max="9" width="19" style="5" customWidth="1"/>
    <col min="10" max="10" width="17.77734375" style="5" customWidth="1"/>
    <col min="11" max="16384" width="8.88671875" style="5"/>
  </cols>
  <sheetData>
    <row r="1" spans="1:10" ht="18" thickBot="1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4" t="s">
        <v>8</v>
      </c>
    </row>
    <row r="2" spans="1:10" ht="18" thickBot="1" x14ac:dyDescent="0.35">
      <c r="A2" s="6" t="s">
        <v>9</v>
      </c>
      <c r="B2" s="46" t="s">
        <v>10</v>
      </c>
      <c r="C2" s="55"/>
      <c r="D2" s="48">
        <v>2</v>
      </c>
      <c r="E2" s="47">
        <v>10</v>
      </c>
      <c r="F2" s="47">
        <f>(3*D2)</f>
        <v>6</v>
      </c>
      <c r="G2" s="47">
        <f>ROUNDUP((1*D2),0)</f>
        <v>2</v>
      </c>
      <c r="H2" s="47">
        <f>SUM(F2:G2)</f>
        <v>8</v>
      </c>
      <c r="I2" s="47"/>
      <c r="J2" s="9"/>
    </row>
    <row r="3" spans="1:10" ht="18" thickBot="1" x14ac:dyDescent="0.35">
      <c r="A3" s="10"/>
      <c r="B3" s="49" t="s">
        <v>11</v>
      </c>
      <c r="C3" s="56"/>
      <c r="D3" s="51">
        <v>2</v>
      </c>
      <c r="E3" s="50">
        <v>13</v>
      </c>
      <c r="F3" s="50">
        <f>(3*D3)</f>
        <v>6</v>
      </c>
      <c r="G3" s="50">
        <f t="shared" ref="G3:G8" si="0">ROUNDUP((1*D3),0)</f>
        <v>2</v>
      </c>
      <c r="H3" s="50">
        <f t="shared" ref="H3:H8" si="1">SUM(F3:G3)</f>
        <v>8</v>
      </c>
      <c r="I3" s="50"/>
      <c r="J3" s="12"/>
    </row>
    <row r="4" spans="1:10" x14ac:dyDescent="0.3">
      <c r="A4" s="62" t="s">
        <v>12</v>
      </c>
      <c r="B4" s="49" t="s">
        <v>13</v>
      </c>
      <c r="C4" s="56"/>
      <c r="D4" s="51">
        <v>2</v>
      </c>
      <c r="E4" s="50">
        <v>13</v>
      </c>
      <c r="F4" s="50">
        <f>(3*D4)</f>
        <v>6</v>
      </c>
      <c r="G4" s="50">
        <f t="shared" si="0"/>
        <v>2</v>
      </c>
      <c r="H4" s="50">
        <f t="shared" si="1"/>
        <v>8</v>
      </c>
      <c r="I4" s="50"/>
      <c r="J4" s="12"/>
    </row>
    <row r="5" spans="1:10" ht="17.25" customHeight="1" x14ac:dyDescent="0.3">
      <c r="A5" s="63"/>
      <c r="B5" s="49" t="s">
        <v>14</v>
      </c>
      <c r="C5" s="56"/>
      <c r="D5" s="51">
        <v>1</v>
      </c>
      <c r="E5" s="50">
        <v>10</v>
      </c>
      <c r="F5" s="50">
        <v>1</v>
      </c>
      <c r="G5" s="50">
        <f t="shared" si="0"/>
        <v>1</v>
      </c>
      <c r="H5" s="50">
        <f>SUM(F5:G5)</f>
        <v>2</v>
      </c>
      <c r="I5" s="50"/>
      <c r="J5" s="12"/>
    </row>
    <row r="6" spans="1:10" ht="17.25" customHeight="1" x14ac:dyDescent="0.3">
      <c r="A6" s="63"/>
      <c r="B6" s="49" t="s">
        <v>15</v>
      </c>
      <c r="C6" s="56"/>
      <c r="D6" s="51">
        <v>3</v>
      </c>
      <c r="E6" s="50">
        <v>20</v>
      </c>
      <c r="F6" s="50">
        <f>(3*D6)</f>
        <v>9</v>
      </c>
      <c r="G6" s="50">
        <f t="shared" si="0"/>
        <v>3</v>
      </c>
      <c r="H6" s="50">
        <f t="shared" si="1"/>
        <v>12</v>
      </c>
      <c r="I6" s="50"/>
      <c r="J6" s="12"/>
    </row>
    <row r="7" spans="1:10" ht="17.25" customHeight="1" x14ac:dyDescent="0.3">
      <c r="A7" s="63"/>
      <c r="B7" s="49" t="s">
        <v>16</v>
      </c>
      <c r="C7" s="56"/>
      <c r="D7" s="51">
        <v>2</v>
      </c>
      <c r="E7" s="50">
        <v>10</v>
      </c>
      <c r="F7" s="50">
        <f>(3*D7)</f>
        <v>6</v>
      </c>
      <c r="G7" s="50">
        <f t="shared" si="0"/>
        <v>2</v>
      </c>
      <c r="H7" s="50">
        <f t="shared" si="1"/>
        <v>8</v>
      </c>
      <c r="I7" s="50"/>
      <c r="J7" s="12"/>
    </row>
    <row r="8" spans="1:10" ht="18" thickBot="1" x14ac:dyDescent="0.35">
      <c r="A8" s="64"/>
      <c r="B8" s="49" t="s">
        <v>17</v>
      </c>
      <c r="C8" s="56"/>
      <c r="D8" s="52">
        <v>2</v>
      </c>
      <c r="E8" s="53">
        <v>14</v>
      </c>
      <c r="F8" s="53">
        <f>(3*D8)</f>
        <v>6</v>
      </c>
      <c r="G8" s="53">
        <f t="shared" si="0"/>
        <v>2</v>
      </c>
      <c r="H8" s="53">
        <f t="shared" si="1"/>
        <v>8</v>
      </c>
      <c r="I8" s="53"/>
      <c r="J8" s="15"/>
    </row>
    <row r="9" spans="1:10" ht="18" thickBot="1" x14ac:dyDescent="0.35">
      <c r="A9" s="16" t="s">
        <v>18</v>
      </c>
      <c r="B9" s="17" t="s">
        <v>19</v>
      </c>
      <c r="C9" s="47"/>
      <c r="D9" s="50"/>
      <c r="E9" s="50"/>
      <c r="F9" s="54">
        <v>4</v>
      </c>
      <c r="G9" s="50"/>
      <c r="H9" s="50"/>
      <c r="I9" s="50"/>
      <c r="J9" s="49"/>
    </row>
    <row r="10" spans="1:10" ht="18" thickBot="1" x14ac:dyDescent="0.35">
      <c r="A10" s="19"/>
      <c r="B10" s="20" t="s">
        <v>20</v>
      </c>
      <c r="C10" s="21"/>
      <c r="D10" s="22" t="s">
        <v>21</v>
      </c>
      <c r="E10" s="21"/>
      <c r="F10" s="23">
        <f>SUM(F2:F8)</f>
        <v>40</v>
      </c>
      <c r="G10" s="14"/>
      <c r="H10" s="14"/>
      <c r="I10" s="14"/>
      <c r="J10" s="24"/>
    </row>
    <row r="11" spans="1:10" ht="10.5" customHeight="1" thickBot="1" x14ac:dyDescent="0.35">
      <c r="A11" s="25"/>
      <c r="B11" s="26"/>
      <c r="C11" s="27"/>
      <c r="D11" s="27"/>
      <c r="E11" s="27"/>
      <c r="F11" s="27"/>
      <c r="G11" s="27"/>
      <c r="H11" s="27"/>
      <c r="I11" s="27"/>
      <c r="J11" s="28"/>
    </row>
    <row r="12" spans="1:10" ht="18" thickBot="1" x14ac:dyDescent="0.35">
      <c r="A12" s="29" t="s">
        <v>22</v>
      </c>
      <c r="B12" s="7" t="s">
        <v>23</v>
      </c>
      <c r="D12" s="1">
        <v>2</v>
      </c>
      <c r="E12" s="8">
        <v>12</v>
      </c>
      <c r="F12" s="8">
        <f>ROUNDUP((D12*4),0)</f>
        <v>8</v>
      </c>
      <c r="G12" s="8">
        <f>ROUNDUP((1*D12),0)</f>
        <v>2</v>
      </c>
      <c r="H12" s="8">
        <f>SUM(F12:G12)</f>
        <v>10</v>
      </c>
      <c r="I12" s="8"/>
      <c r="J12" s="9"/>
    </row>
    <row r="13" spans="1:10" ht="18" thickBot="1" x14ac:dyDescent="0.35">
      <c r="A13" s="30"/>
      <c r="B13" s="10" t="s">
        <v>24</v>
      </c>
      <c r="D13" s="11">
        <v>2</v>
      </c>
      <c r="E13" s="5">
        <v>13</v>
      </c>
      <c r="F13" s="5">
        <f t="shared" ref="F13:F15" si="2">ROUNDUP((D13*4),0)</f>
        <v>8</v>
      </c>
      <c r="G13" s="5">
        <f t="shared" ref="G13:G15" si="3">ROUNDUP((1*D13),0)</f>
        <v>2</v>
      </c>
      <c r="H13" s="5">
        <f t="shared" ref="H13:H15" si="4">SUM(F13:G13)</f>
        <v>10</v>
      </c>
      <c r="J13" s="61"/>
    </row>
    <row r="14" spans="1:10" x14ac:dyDescent="0.3">
      <c r="A14" s="62" t="s">
        <v>12</v>
      </c>
      <c r="B14" s="10" t="s">
        <v>25</v>
      </c>
      <c r="D14" s="11">
        <v>4</v>
      </c>
      <c r="E14" s="5">
        <v>18</v>
      </c>
      <c r="F14" s="5">
        <f t="shared" si="2"/>
        <v>16</v>
      </c>
      <c r="G14" s="5">
        <f t="shared" si="3"/>
        <v>4</v>
      </c>
      <c r="H14" s="5">
        <f t="shared" si="4"/>
        <v>20</v>
      </c>
      <c r="J14" s="61"/>
    </row>
    <row r="15" spans="1:10" ht="18" thickBot="1" x14ac:dyDescent="0.35">
      <c r="A15" s="63"/>
      <c r="B15" s="10" t="s">
        <v>26</v>
      </c>
      <c r="D15" s="13">
        <v>2</v>
      </c>
      <c r="E15" s="14">
        <v>12</v>
      </c>
      <c r="F15" s="14">
        <f t="shared" si="2"/>
        <v>8</v>
      </c>
      <c r="G15" s="14">
        <f t="shared" si="3"/>
        <v>2</v>
      </c>
      <c r="H15" s="14">
        <f t="shared" si="4"/>
        <v>10</v>
      </c>
      <c r="I15" s="14"/>
      <c r="J15" s="15"/>
    </row>
    <row r="16" spans="1:10" ht="18" thickBot="1" x14ac:dyDescent="0.35">
      <c r="A16" s="31" t="s">
        <v>27</v>
      </c>
      <c r="B16" s="17" t="s">
        <v>19</v>
      </c>
      <c r="C16" s="8"/>
      <c r="F16" s="18">
        <v>4</v>
      </c>
      <c r="J16" s="10"/>
    </row>
    <row r="17" spans="1:10" ht="18" thickBot="1" x14ac:dyDescent="0.35">
      <c r="A17" s="32"/>
      <c r="B17" s="20" t="s">
        <v>20</v>
      </c>
      <c r="C17" s="21"/>
      <c r="D17" s="22" t="s">
        <v>28</v>
      </c>
      <c r="E17" s="21"/>
      <c r="F17" s="23">
        <f>SUM(F12:F15)</f>
        <v>40</v>
      </c>
      <c r="G17" s="14"/>
      <c r="H17" s="14"/>
      <c r="I17" s="14"/>
      <c r="J17" s="24"/>
    </row>
    <row r="18" spans="1:10" ht="10.5" customHeight="1" thickBot="1" x14ac:dyDescent="0.35">
      <c r="A18" s="33"/>
      <c r="B18" s="34"/>
      <c r="C18" s="27"/>
      <c r="D18" s="35"/>
      <c r="E18" s="36"/>
      <c r="F18" s="36"/>
      <c r="G18" s="36"/>
      <c r="H18" s="36"/>
      <c r="I18" s="36"/>
      <c r="J18" s="37"/>
    </row>
    <row r="19" spans="1:10" ht="18" thickBot="1" x14ac:dyDescent="0.35">
      <c r="A19" s="6" t="s">
        <v>29</v>
      </c>
      <c r="B19" s="10" t="s">
        <v>30</v>
      </c>
      <c r="C19" s="57"/>
      <c r="D19" s="1">
        <v>1</v>
      </c>
      <c r="E19" s="8">
        <v>5</v>
      </c>
      <c r="F19" s="8">
        <f>ROUNDUP((D19*4),0)</f>
        <v>4</v>
      </c>
      <c r="G19" s="8">
        <f>ROUNDUP((1*D19),0)</f>
        <v>1</v>
      </c>
      <c r="H19" s="8">
        <f>SUM(F19,G19)</f>
        <v>5</v>
      </c>
      <c r="I19" s="8"/>
      <c r="J19" s="9"/>
    </row>
    <row r="20" spans="1:10" ht="18" thickBot="1" x14ac:dyDescent="0.35">
      <c r="A20" s="10"/>
      <c r="B20" s="10" t="s">
        <v>31</v>
      </c>
      <c r="C20" s="58"/>
      <c r="D20" s="11">
        <v>1</v>
      </c>
      <c r="E20" s="5">
        <v>3</v>
      </c>
      <c r="F20" s="5">
        <f t="shared" ref="F20:F28" si="5">ROUNDUP((D20*4),0)</f>
        <v>4</v>
      </c>
      <c r="G20" s="5">
        <f t="shared" ref="G20:G28" si="6">ROUNDUP((1*D20),0)</f>
        <v>1</v>
      </c>
      <c r="H20" s="5">
        <f t="shared" ref="H20:H28" si="7">SUM(F20,G20)</f>
        <v>5</v>
      </c>
      <c r="J20" s="12"/>
    </row>
    <row r="21" spans="1:10" x14ac:dyDescent="0.3">
      <c r="A21" s="65" t="s">
        <v>12</v>
      </c>
      <c r="B21" s="10" t="s">
        <v>32</v>
      </c>
      <c r="C21" s="58"/>
      <c r="D21" s="11">
        <v>1</v>
      </c>
      <c r="E21" s="5">
        <v>6</v>
      </c>
      <c r="F21" s="5">
        <f t="shared" si="5"/>
        <v>4</v>
      </c>
      <c r="G21" s="5">
        <f t="shared" si="6"/>
        <v>1</v>
      </c>
      <c r="H21" s="5">
        <f t="shared" si="7"/>
        <v>5</v>
      </c>
      <c r="J21" s="12"/>
    </row>
    <row r="22" spans="1:10" x14ac:dyDescent="0.3">
      <c r="A22" s="66"/>
      <c r="B22" s="10" t="s">
        <v>33</v>
      </c>
      <c r="C22" s="58"/>
      <c r="D22" s="11">
        <v>1</v>
      </c>
      <c r="E22" s="5">
        <v>8</v>
      </c>
      <c r="F22" s="5">
        <f t="shared" si="5"/>
        <v>4</v>
      </c>
      <c r="G22" s="5">
        <f t="shared" si="6"/>
        <v>1</v>
      </c>
      <c r="H22" s="5">
        <f t="shared" si="7"/>
        <v>5</v>
      </c>
      <c r="J22" s="12"/>
    </row>
    <row r="23" spans="1:10" x14ac:dyDescent="0.3">
      <c r="A23" s="66"/>
      <c r="B23" s="10" t="s">
        <v>34</v>
      </c>
      <c r="C23" s="58"/>
      <c r="D23" s="11">
        <v>1</v>
      </c>
      <c r="E23" s="5">
        <v>8</v>
      </c>
      <c r="F23" s="5">
        <f t="shared" si="5"/>
        <v>4</v>
      </c>
      <c r="G23" s="5">
        <f t="shared" si="6"/>
        <v>1</v>
      </c>
      <c r="H23" s="5">
        <f t="shared" si="7"/>
        <v>5</v>
      </c>
      <c r="J23" s="12"/>
    </row>
    <row r="24" spans="1:10" x14ac:dyDescent="0.3">
      <c r="A24" s="66"/>
      <c r="B24" s="10" t="s">
        <v>35</v>
      </c>
      <c r="C24" s="58"/>
      <c r="D24" s="11">
        <v>1</v>
      </c>
      <c r="E24" s="5">
        <v>7</v>
      </c>
      <c r="F24" s="5">
        <f t="shared" si="5"/>
        <v>4</v>
      </c>
      <c r="G24" s="5">
        <f t="shared" si="6"/>
        <v>1</v>
      </c>
      <c r="H24" s="5">
        <f t="shared" si="7"/>
        <v>5</v>
      </c>
      <c r="J24" s="12"/>
    </row>
    <row r="25" spans="1:10" x14ac:dyDescent="0.3">
      <c r="A25" s="66"/>
      <c r="B25" s="10" t="s">
        <v>36</v>
      </c>
      <c r="C25" s="59"/>
      <c r="D25" s="11">
        <v>1</v>
      </c>
      <c r="E25" s="5">
        <v>7</v>
      </c>
      <c r="F25" s="5">
        <f t="shared" si="5"/>
        <v>4</v>
      </c>
      <c r="G25" s="5">
        <f t="shared" si="6"/>
        <v>1</v>
      </c>
      <c r="H25" s="5">
        <f t="shared" si="7"/>
        <v>5</v>
      </c>
      <c r="J25" s="12"/>
    </row>
    <row r="26" spans="1:10" x14ac:dyDescent="0.3">
      <c r="A26" s="66"/>
      <c r="B26" s="10" t="s">
        <v>37</v>
      </c>
      <c r="C26" s="59"/>
      <c r="D26" s="11">
        <v>1</v>
      </c>
      <c r="E26" s="5">
        <v>5</v>
      </c>
      <c r="F26" s="5">
        <f t="shared" si="5"/>
        <v>4</v>
      </c>
      <c r="G26" s="5">
        <f t="shared" si="6"/>
        <v>1</v>
      </c>
      <c r="H26" s="5">
        <f t="shared" si="7"/>
        <v>5</v>
      </c>
      <c r="J26" s="12"/>
    </row>
    <row r="27" spans="1:10" x14ac:dyDescent="0.3">
      <c r="A27" s="66"/>
      <c r="B27" s="10" t="s">
        <v>38</v>
      </c>
      <c r="C27" s="59"/>
      <c r="D27" s="11">
        <v>1</v>
      </c>
      <c r="E27" s="5">
        <v>6</v>
      </c>
      <c r="F27" s="5">
        <f t="shared" si="5"/>
        <v>4</v>
      </c>
      <c r="G27" s="5">
        <f t="shared" si="6"/>
        <v>1</v>
      </c>
      <c r="H27" s="5">
        <f t="shared" si="7"/>
        <v>5</v>
      </c>
      <c r="J27" s="12"/>
    </row>
    <row r="28" spans="1:10" ht="18" thickBot="1" x14ac:dyDescent="0.35">
      <c r="A28" s="66"/>
      <c r="B28" s="10" t="s">
        <v>39</v>
      </c>
      <c r="C28" s="59"/>
      <c r="D28" s="13">
        <v>1</v>
      </c>
      <c r="E28" s="14">
        <v>5</v>
      </c>
      <c r="F28" s="14">
        <f t="shared" si="5"/>
        <v>4</v>
      </c>
      <c r="G28" s="14">
        <f t="shared" si="6"/>
        <v>1</v>
      </c>
      <c r="H28" s="14">
        <f t="shared" si="7"/>
        <v>5</v>
      </c>
      <c r="I28" s="14"/>
      <c r="J28" s="15"/>
    </row>
    <row r="29" spans="1:10" ht="18" thickBot="1" x14ac:dyDescent="0.35">
      <c r="A29" s="10"/>
      <c r="B29" s="20" t="s">
        <v>19</v>
      </c>
      <c r="C29" s="21"/>
      <c r="D29" s="14"/>
      <c r="E29" s="14"/>
      <c r="F29" s="38">
        <v>4</v>
      </c>
      <c r="J29" s="10"/>
    </row>
    <row r="30" spans="1:10" ht="18" thickBot="1" x14ac:dyDescent="0.35">
      <c r="A30" s="31" t="s">
        <v>40</v>
      </c>
      <c r="B30" s="20" t="s">
        <v>20</v>
      </c>
      <c r="C30" s="21"/>
      <c r="D30" s="22" t="s">
        <v>28</v>
      </c>
      <c r="E30" s="21"/>
      <c r="F30" s="23">
        <f>SUM(F19:F28)</f>
        <v>40</v>
      </c>
      <c r="J30" s="10"/>
    </row>
    <row r="31" spans="1:10" ht="7.5" customHeight="1" thickBot="1" x14ac:dyDescent="0.35">
      <c r="A31" s="33"/>
      <c r="B31" s="39"/>
      <c r="C31" s="27"/>
      <c r="D31" s="27"/>
      <c r="E31" s="27"/>
      <c r="F31" s="27"/>
      <c r="G31" s="27"/>
      <c r="H31" s="27"/>
      <c r="I31" s="27"/>
      <c r="J31" s="28"/>
    </row>
    <row r="32" spans="1:10" ht="18" thickBot="1" x14ac:dyDescent="0.35">
      <c r="A32" s="6" t="s">
        <v>41</v>
      </c>
      <c r="B32" s="10" t="s">
        <v>42</v>
      </c>
      <c r="C32" s="1"/>
      <c r="D32" s="1">
        <v>1</v>
      </c>
      <c r="E32" s="8">
        <v>6</v>
      </c>
      <c r="F32" s="8">
        <f>ROUNDUP((D32*4.75),0)</f>
        <v>5</v>
      </c>
      <c r="G32" s="8">
        <f>ROUNDUP((D32*1),0)</f>
        <v>1</v>
      </c>
      <c r="H32" s="8">
        <f>SUM(G32,F32)</f>
        <v>6</v>
      </c>
      <c r="I32" s="8"/>
      <c r="J32" s="9"/>
    </row>
    <row r="33" spans="1:10" ht="18" thickBot="1" x14ac:dyDescent="0.35">
      <c r="A33" s="11"/>
      <c r="B33" s="10" t="s">
        <v>43</v>
      </c>
      <c r="C33" s="11"/>
      <c r="D33" s="11">
        <v>1</v>
      </c>
      <c r="E33" s="5">
        <v>6</v>
      </c>
      <c r="F33" s="5">
        <f t="shared" ref="F33:F36" si="8">ROUNDUP((D33*4.75),0)</f>
        <v>5</v>
      </c>
      <c r="G33" s="5">
        <f t="shared" ref="G33:G37" si="9">ROUNDUP((D33*1),0)</f>
        <v>1</v>
      </c>
      <c r="H33" s="5">
        <f t="shared" ref="H33:H37" si="10">SUM(G33,F33)</f>
        <v>6</v>
      </c>
      <c r="J33" s="12"/>
    </row>
    <row r="34" spans="1:10" x14ac:dyDescent="0.3">
      <c r="A34" s="65" t="s">
        <v>12</v>
      </c>
      <c r="B34" s="10" t="s">
        <v>44</v>
      </c>
      <c r="C34" s="11"/>
      <c r="D34" s="11">
        <v>1</v>
      </c>
      <c r="E34" s="5">
        <v>6</v>
      </c>
      <c r="F34" s="5">
        <f t="shared" si="8"/>
        <v>5</v>
      </c>
      <c r="G34" s="5">
        <f t="shared" si="9"/>
        <v>1</v>
      </c>
      <c r="H34" s="5">
        <f t="shared" si="10"/>
        <v>6</v>
      </c>
      <c r="J34" s="12"/>
    </row>
    <row r="35" spans="1:10" x14ac:dyDescent="0.3">
      <c r="A35" s="66"/>
      <c r="B35" s="10" t="s">
        <v>45</v>
      </c>
      <c r="C35" s="11"/>
      <c r="D35" s="11">
        <v>1</v>
      </c>
      <c r="E35" s="5">
        <v>4</v>
      </c>
      <c r="F35" s="5">
        <f t="shared" si="8"/>
        <v>5</v>
      </c>
      <c r="G35" s="5">
        <f t="shared" si="9"/>
        <v>1</v>
      </c>
      <c r="H35" s="5">
        <f t="shared" si="10"/>
        <v>6</v>
      </c>
      <c r="J35" s="12"/>
    </row>
    <row r="36" spans="1:10" x14ac:dyDescent="0.3">
      <c r="A36" s="66"/>
      <c r="B36" s="10" t="s">
        <v>46</v>
      </c>
      <c r="C36" s="11"/>
      <c r="D36" s="11">
        <v>2</v>
      </c>
      <c r="E36" s="5">
        <v>7</v>
      </c>
      <c r="F36" s="5">
        <f t="shared" si="8"/>
        <v>10</v>
      </c>
      <c r="G36" s="5">
        <f t="shared" si="9"/>
        <v>2</v>
      </c>
      <c r="H36" s="5">
        <f t="shared" si="10"/>
        <v>12</v>
      </c>
      <c r="J36" s="12"/>
    </row>
    <row r="37" spans="1:10" ht="18" thickBot="1" x14ac:dyDescent="0.35">
      <c r="A37" s="66"/>
      <c r="B37" s="10" t="s">
        <v>47</v>
      </c>
      <c r="C37" s="13"/>
      <c r="D37" s="13">
        <v>2</v>
      </c>
      <c r="E37" s="14">
        <v>7</v>
      </c>
      <c r="F37" s="14">
        <f>ROUNDUP((D36*4.75),0)</f>
        <v>10</v>
      </c>
      <c r="G37" s="14">
        <f t="shared" si="9"/>
        <v>2</v>
      </c>
      <c r="H37" s="14">
        <f t="shared" si="10"/>
        <v>12</v>
      </c>
      <c r="I37" s="14"/>
      <c r="J37" s="15"/>
    </row>
    <row r="38" spans="1:10" ht="18" thickBot="1" x14ac:dyDescent="0.35">
      <c r="A38" s="67"/>
      <c r="B38" s="40" t="s">
        <v>19</v>
      </c>
      <c r="C38" s="13"/>
      <c r="D38" s="14"/>
      <c r="E38" s="14"/>
      <c r="F38" s="38">
        <v>4</v>
      </c>
      <c r="J38" s="10"/>
    </row>
    <row r="39" spans="1:10" ht="18" thickBot="1" x14ac:dyDescent="0.35">
      <c r="A39" s="31" t="s">
        <v>48</v>
      </c>
      <c r="B39" s="40" t="s">
        <v>20</v>
      </c>
      <c r="C39" s="31"/>
      <c r="D39" s="22" t="s">
        <v>49</v>
      </c>
      <c r="E39" s="21"/>
      <c r="F39" s="23">
        <f>SUM(F32:F37)</f>
        <v>40</v>
      </c>
      <c r="J39" s="10"/>
    </row>
    <row r="40" spans="1:10" ht="9.75" customHeight="1" thickBot="1" x14ac:dyDescent="0.35">
      <c r="A40" s="41"/>
      <c r="B40" s="28"/>
      <c r="C40" s="27"/>
      <c r="D40" s="27"/>
      <c r="E40" s="27"/>
      <c r="F40" s="27"/>
      <c r="G40" s="27"/>
      <c r="H40" s="27"/>
      <c r="I40" s="27"/>
      <c r="J40" s="28"/>
    </row>
    <row r="41" spans="1:10" ht="18" thickBot="1" x14ac:dyDescent="0.35">
      <c r="A41" s="42" t="s">
        <v>50</v>
      </c>
      <c r="B41" s="7" t="s">
        <v>51</v>
      </c>
      <c r="C41" s="8"/>
      <c r="D41" s="1">
        <v>2</v>
      </c>
      <c r="E41" s="8">
        <v>4</v>
      </c>
      <c r="F41" s="43"/>
      <c r="G41" s="8">
        <f>(D41*4)</f>
        <v>8</v>
      </c>
      <c r="H41" s="8">
        <f>G41</f>
        <v>8</v>
      </c>
      <c r="I41" s="8"/>
      <c r="J41" s="60"/>
    </row>
    <row r="42" spans="1:10" x14ac:dyDescent="0.3">
      <c r="A42" s="11"/>
      <c r="B42" s="10" t="s">
        <v>52</v>
      </c>
      <c r="D42" s="11">
        <v>2</v>
      </c>
      <c r="E42" s="5">
        <v>8</v>
      </c>
      <c r="F42" s="44"/>
      <c r="G42" s="5">
        <f t="shared" ref="G42:G45" si="11">(D42*4)</f>
        <v>8</v>
      </c>
      <c r="H42" s="5">
        <f t="shared" ref="H42:H45" si="12">G42</f>
        <v>8</v>
      </c>
      <c r="J42" s="61"/>
    </row>
    <row r="43" spans="1:10" x14ac:dyDescent="0.3">
      <c r="A43" s="11"/>
      <c r="B43" s="10" t="s">
        <v>53</v>
      </c>
      <c r="D43" s="11">
        <v>2</v>
      </c>
      <c r="E43" s="5">
        <v>5</v>
      </c>
      <c r="F43" s="44"/>
      <c r="G43" s="5">
        <f t="shared" si="11"/>
        <v>8</v>
      </c>
      <c r="H43" s="5">
        <f t="shared" si="12"/>
        <v>8</v>
      </c>
      <c r="J43" s="61"/>
    </row>
    <row r="44" spans="1:10" ht="18" thickBot="1" x14ac:dyDescent="0.35">
      <c r="A44" s="11"/>
      <c r="B44" s="10" t="s">
        <v>54</v>
      </c>
      <c r="D44" s="11">
        <v>2</v>
      </c>
      <c r="E44" s="5">
        <v>9</v>
      </c>
      <c r="F44" s="44"/>
      <c r="G44" s="5">
        <f t="shared" si="11"/>
        <v>8</v>
      </c>
      <c r="H44" s="5">
        <f t="shared" si="12"/>
        <v>8</v>
      </c>
      <c r="J44" s="12"/>
    </row>
    <row r="45" spans="1:10" ht="18" thickBot="1" x14ac:dyDescent="0.35">
      <c r="A45" s="68" t="s">
        <v>55</v>
      </c>
      <c r="B45" s="24" t="s">
        <v>56</v>
      </c>
      <c r="C45" s="14"/>
      <c r="D45" s="13">
        <v>2</v>
      </c>
      <c r="E45" s="14">
        <v>9</v>
      </c>
      <c r="F45" s="45"/>
      <c r="G45" s="14">
        <f t="shared" si="11"/>
        <v>8</v>
      </c>
      <c r="H45" s="14">
        <f t="shared" si="12"/>
        <v>8</v>
      </c>
      <c r="I45" s="14"/>
      <c r="J45" s="15"/>
    </row>
    <row r="46" spans="1:10" s="27" customFormat="1" ht="8.25" customHeight="1" thickBot="1" x14ac:dyDescent="0.35">
      <c r="A46" s="66"/>
      <c r="B46" s="28"/>
      <c r="J46" s="28"/>
    </row>
    <row r="47" spans="1:10" ht="18" thickBot="1" x14ac:dyDescent="0.35">
      <c r="A47" s="69"/>
      <c r="B47" s="1" t="s">
        <v>10</v>
      </c>
      <c r="C47" s="1"/>
      <c r="D47" s="8">
        <v>2</v>
      </c>
      <c r="E47" s="43"/>
      <c r="F47" s="43"/>
      <c r="G47" s="8">
        <f>G2</f>
        <v>2</v>
      </c>
      <c r="H47" s="72"/>
      <c r="I47" s="72"/>
      <c r="J47" s="73"/>
    </row>
    <row r="48" spans="1:10" ht="18" thickBot="1" x14ac:dyDescent="0.35">
      <c r="A48" s="11"/>
      <c r="B48" s="11" t="s">
        <v>11</v>
      </c>
      <c r="C48" s="11"/>
      <c r="D48" s="5">
        <v>2</v>
      </c>
      <c r="E48" s="44"/>
      <c r="F48" s="44"/>
      <c r="G48" s="5">
        <f t="shared" ref="G48:G53" si="13">G3</f>
        <v>2</v>
      </c>
      <c r="H48" s="59"/>
      <c r="I48" s="74"/>
      <c r="J48" s="73"/>
    </row>
    <row r="49" spans="1:10" ht="18" thickBot="1" x14ac:dyDescent="0.35">
      <c r="A49" s="31" t="s">
        <v>57</v>
      </c>
      <c r="B49" s="11" t="s">
        <v>13</v>
      </c>
      <c r="C49" s="11"/>
      <c r="D49" s="5">
        <v>2</v>
      </c>
      <c r="E49" s="44"/>
      <c r="F49" s="44"/>
      <c r="G49" s="5">
        <f t="shared" si="13"/>
        <v>2</v>
      </c>
      <c r="H49" s="59"/>
      <c r="I49" s="74"/>
      <c r="J49" s="73"/>
    </row>
    <row r="50" spans="1:10" x14ac:dyDescent="0.3">
      <c r="A50" s="11"/>
      <c r="B50" s="11" t="s">
        <v>14</v>
      </c>
      <c r="C50" s="11"/>
      <c r="D50" s="5">
        <v>1</v>
      </c>
      <c r="E50" s="44"/>
      <c r="F50" s="44"/>
      <c r="G50" s="5">
        <f t="shared" si="13"/>
        <v>1</v>
      </c>
      <c r="H50" s="59"/>
      <c r="I50" s="74"/>
      <c r="J50" s="73"/>
    </row>
    <row r="51" spans="1:10" x14ac:dyDescent="0.3">
      <c r="A51" s="11"/>
      <c r="B51" s="11" t="s">
        <v>15</v>
      </c>
      <c r="C51" s="11"/>
      <c r="D51" s="5">
        <v>3</v>
      </c>
      <c r="E51" s="44"/>
      <c r="F51" s="44"/>
      <c r="G51" s="5">
        <f t="shared" si="13"/>
        <v>3</v>
      </c>
      <c r="H51" s="59"/>
      <c r="I51" s="74"/>
      <c r="J51" s="73"/>
    </row>
    <row r="52" spans="1:10" x14ac:dyDescent="0.3">
      <c r="A52" s="11"/>
      <c r="B52" s="11" t="s">
        <v>16</v>
      </c>
      <c r="C52" s="11"/>
      <c r="D52" s="5">
        <v>2</v>
      </c>
      <c r="E52" s="44"/>
      <c r="F52" s="44"/>
      <c r="G52" s="5">
        <f t="shared" si="13"/>
        <v>2</v>
      </c>
      <c r="H52" s="59"/>
      <c r="I52" s="74"/>
      <c r="J52" s="73"/>
    </row>
    <row r="53" spans="1:10" x14ac:dyDescent="0.3">
      <c r="A53" s="11"/>
      <c r="B53" s="11" t="s">
        <v>17</v>
      </c>
      <c r="C53" s="11"/>
      <c r="D53" s="5">
        <v>2</v>
      </c>
      <c r="E53" s="44"/>
      <c r="F53" s="44"/>
      <c r="G53" s="5">
        <f t="shared" si="13"/>
        <v>2</v>
      </c>
      <c r="H53" s="59"/>
      <c r="I53" s="74"/>
      <c r="J53" s="73"/>
    </row>
    <row r="54" spans="1:10" x14ac:dyDescent="0.3">
      <c r="A54" s="11"/>
      <c r="B54" s="11" t="s">
        <v>23</v>
      </c>
      <c r="C54" s="11"/>
      <c r="D54" s="5">
        <v>2</v>
      </c>
      <c r="E54" s="44"/>
      <c r="F54" s="44"/>
      <c r="G54" s="5">
        <f>G12</f>
        <v>2</v>
      </c>
      <c r="H54" s="59"/>
      <c r="I54" s="74"/>
      <c r="J54" s="73"/>
    </row>
    <row r="55" spans="1:10" x14ac:dyDescent="0.3">
      <c r="A55" s="11"/>
      <c r="B55" s="11" t="s">
        <v>24</v>
      </c>
      <c r="C55" s="11"/>
      <c r="D55" s="5">
        <v>2</v>
      </c>
      <c r="E55" s="44"/>
      <c r="F55" s="44"/>
      <c r="G55" s="5">
        <f t="shared" ref="G55:G56" si="14">G13</f>
        <v>2</v>
      </c>
      <c r="H55" s="59"/>
      <c r="I55" s="74"/>
      <c r="J55" s="73"/>
    </row>
    <row r="56" spans="1:10" x14ac:dyDescent="0.3">
      <c r="A56" s="11"/>
      <c r="B56" s="11" t="s">
        <v>25</v>
      </c>
      <c r="C56" s="11"/>
      <c r="D56" s="5">
        <v>4</v>
      </c>
      <c r="E56" s="44"/>
      <c r="F56" s="44"/>
      <c r="G56" s="5">
        <f t="shared" si="14"/>
        <v>4</v>
      </c>
      <c r="H56" s="59"/>
      <c r="I56" s="74"/>
      <c r="J56" s="73"/>
    </row>
    <row r="57" spans="1:10" x14ac:dyDescent="0.3">
      <c r="A57" s="11"/>
      <c r="B57" s="11" t="s">
        <v>58</v>
      </c>
      <c r="C57" s="11"/>
      <c r="D57" s="5">
        <v>2</v>
      </c>
      <c r="E57" s="44"/>
      <c r="F57" s="44"/>
      <c r="G57" s="5">
        <f>G15</f>
        <v>2</v>
      </c>
      <c r="H57" s="59"/>
      <c r="I57" s="74"/>
      <c r="J57" s="73"/>
    </row>
    <row r="58" spans="1:10" x14ac:dyDescent="0.3">
      <c r="A58" s="11"/>
      <c r="B58" s="11" t="s">
        <v>30</v>
      </c>
      <c r="C58" s="11"/>
      <c r="D58" s="5">
        <v>1</v>
      </c>
      <c r="E58" s="44"/>
      <c r="F58" s="44"/>
      <c r="G58" s="5">
        <f>G19</f>
        <v>1</v>
      </c>
      <c r="H58" s="59"/>
      <c r="I58" s="74"/>
      <c r="J58" s="73"/>
    </row>
    <row r="59" spans="1:10" x14ac:dyDescent="0.3">
      <c r="A59" s="11"/>
      <c r="B59" s="11" t="s">
        <v>31</v>
      </c>
      <c r="C59" s="11"/>
      <c r="D59" s="5">
        <v>1</v>
      </c>
      <c r="E59" s="44"/>
      <c r="F59" s="44"/>
      <c r="G59" s="5">
        <f t="shared" ref="G59:G67" si="15">G20</f>
        <v>1</v>
      </c>
      <c r="H59" s="59"/>
      <c r="I59" s="74"/>
      <c r="J59" s="73"/>
    </row>
    <row r="60" spans="1:10" x14ac:dyDescent="0.3">
      <c r="A60" s="11"/>
      <c r="B60" s="11" t="s">
        <v>32</v>
      </c>
      <c r="C60" s="11"/>
      <c r="D60" s="5">
        <v>1</v>
      </c>
      <c r="E60" s="44"/>
      <c r="F60" s="44"/>
      <c r="G60" s="5">
        <f t="shared" si="15"/>
        <v>1</v>
      </c>
      <c r="H60" s="59"/>
      <c r="I60" s="74"/>
      <c r="J60" s="73"/>
    </row>
    <row r="61" spans="1:10" x14ac:dyDescent="0.3">
      <c r="A61" s="11"/>
      <c r="B61" s="11" t="s">
        <v>33</v>
      </c>
      <c r="C61" s="11"/>
      <c r="D61" s="5">
        <v>1</v>
      </c>
      <c r="E61" s="44"/>
      <c r="F61" s="44"/>
      <c r="G61" s="5">
        <f t="shared" si="15"/>
        <v>1</v>
      </c>
      <c r="H61" s="59"/>
      <c r="I61" s="74"/>
      <c r="J61" s="73"/>
    </row>
    <row r="62" spans="1:10" x14ac:dyDescent="0.3">
      <c r="A62" s="11"/>
      <c r="B62" s="11" t="s">
        <v>34</v>
      </c>
      <c r="C62" s="11"/>
      <c r="D62" s="5">
        <v>1</v>
      </c>
      <c r="E62" s="44"/>
      <c r="F62" s="44"/>
      <c r="G62" s="5">
        <f t="shared" si="15"/>
        <v>1</v>
      </c>
      <c r="H62" s="59"/>
      <c r="I62" s="74"/>
      <c r="J62" s="73"/>
    </row>
    <row r="63" spans="1:10" x14ac:dyDescent="0.3">
      <c r="A63" s="11"/>
      <c r="B63" s="11" t="s">
        <v>35</v>
      </c>
      <c r="C63" s="11"/>
      <c r="D63" s="5">
        <v>1</v>
      </c>
      <c r="E63" s="44"/>
      <c r="F63" s="44"/>
      <c r="G63" s="5">
        <f t="shared" si="15"/>
        <v>1</v>
      </c>
      <c r="H63" s="59"/>
      <c r="I63" s="74"/>
      <c r="J63" s="73"/>
    </row>
    <row r="64" spans="1:10" x14ac:dyDescent="0.3">
      <c r="A64" s="11"/>
      <c r="B64" s="11" t="s">
        <v>36</v>
      </c>
      <c r="C64" s="11"/>
      <c r="D64" s="5">
        <v>1</v>
      </c>
      <c r="E64" s="44"/>
      <c r="F64" s="44"/>
      <c r="G64" s="5">
        <f t="shared" si="15"/>
        <v>1</v>
      </c>
      <c r="H64" s="59"/>
      <c r="I64" s="74"/>
      <c r="J64" s="73"/>
    </row>
    <row r="65" spans="1:10" x14ac:dyDescent="0.3">
      <c r="A65" s="11"/>
      <c r="B65" s="11" t="s">
        <v>37</v>
      </c>
      <c r="C65" s="11"/>
      <c r="D65" s="5">
        <v>1</v>
      </c>
      <c r="E65" s="44"/>
      <c r="F65" s="44"/>
      <c r="G65" s="5">
        <f t="shared" si="15"/>
        <v>1</v>
      </c>
      <c r="H65" s="59"/>
      <c r="I65" s="74"/>
      <c r="J65" s="73"/>
    </row>
    <row r="66" spans="1:10" x14ac:dyDescent="0.3">
      <c r="A66" s="11"/>
      <c r="B66" s="11" t="s">
        <v>38</v>
      </c>
      <c r="C66" s="11"/>
      <c r="D66" s="5">
        <v>1</v>
      </c>
      <c r="E66" s="44"/>
      <c r="F66" s="44"/>
      <c r="G66" s="5">
        <f t="shared" si="15"/>
        <v>1</v>
      </c>
      <c r="H66" s="59"/>
      <c r="I66" s="74"/>
      <c r="J66" s="73"/>
    </row>
    <row r="67" spans="1:10" x14ac:dyDescent="0.3">
      <c r="A67" s="11"/>
      <c r="B67" s="11" t="s">
        <v>39</v>
      </c>
      <c r="C67" s="11"/>
      <c r="D67" s="5">
        <v>1</v>
      </c>
      <c r="E67" s="44"/>
      <c r="F67" s="44"/>
      <c r="G67" s="5">
        <f t="shared" si="15"/>
        <v>1</v>
      </c>
      <c r="H67" s="59"/>
      <c r="I67" s="74"/>
      <c r="J67" s="73"/>
    </row>
    <row r="68" spans="1:10" x14ac:dyDescent="0.3">
      <c r="A68" s="11"/>
      <c r="B68" s="11" t="s">
        <v>42</v>
      </c>
      <c r="C68" s="11"/>
      <c r="D68" s="5">
        <v>1</v>
      </c>
      <c r="E68" s="44"/>
      <c r="F68" s="44"/>
      <c r="G68" s="5">
        <f>G32</f>
        <v>1</v>
      </c>
      <c r="H68" s="59"/>
      <c r="I68" s="74"/>
      <c r="J68" s="73"/>
    </row>
    <row r="69" spans="1:10" x14ac:dyDescent="0.3">
      <c r="A69" s="11"/>
      <c r="B69" s="11" t="s">
        <v>43</v>
      </c>
      <c r="C69" s="11"/>
      <c r="D69" s="5">
        <v>1</v>
      </c>
      <c r="E69" s="44"/>
      <c r="F69" s="44"/>
      <c r="G69" s="5">
        <f t="shared" ref="G69:G73" si="16">G33</f>
        <v>1</v>
      </c>
      <c r="H69" s="59"/>
      <c r="I69" s="74"/>
      <c r="J69" s="73"/>
    </row>
    <row r="70" spans="1:10" x14ac:dyDescent="0.3">
      <c r="A70" s="11"/>
      <c r="B70" s="11" t="s">
        <v>44</v>
      </c>
      <c r="C70" s="11"/>
      <c r="D70" s="5">
        <v>1</v>
      </c>
      <c r="E70" s="44"/>
      <c r="F70" s="44"/>
      <c r="G70" s="5">
        <f t="shared" si="16"/>
        <v>1</v>
      </c>
      <c r="H70" s="59"/>
      <c r="I70" s="74"/>
      <c r="J70" s="73"/>
    </row>
    <row r="71" spans="1:10" x14ac:dyDescent="0.3">
      <c r="A71" s="11"/>
      <c r="B71" s="11" t="s">
        <v>45</v>
      </c>
      <c r="C71" s="11"/>
      <c r="D71" s="5">
        <v>1</v>
      </c>
      <c r="E71" s="44"/>
      <c r="F71" s="44"/>
      <c r="G71" s="5">
        <f t="shared" si="16"/>
        <v>1</v>
      </c>
      <c r="H71" s="59"/>
      <c r="I71" s="74"/>
      <c r="J71" s="73"/>
    </row>
    <row r="72" spans="1:10" x14ac:dyDescent="0.3">
      <c r="A72" s="11"/>
      <c r="B72" s="11" t="s">
        <v>46</v>
      </c>
      <c r="C72" s="11"/>
      <c r="D72" s="5">
        <v>2</v>
      </c>
      <c r="E72" s="44"/>
      <c r="F72" s="44"/>
      <c r="G72" s="5">
        <f t="shared" si="16"/>
        <v>2</v>
      </c>
      <c r="H72" s="59"/>
      <c r="I72" s="74"/>
      <c r="J72" s="73"/>
    </row>
    <row r="73" spans="1:10" ht="18" thickBot="1" x14ac:dyDescent="0.35">
      <c r="A73" s="11"/>
      <c r="B73" s="13" t="s">
        <v>47</v>
      </c>
      <c r="C73" s="13"/>
      <c r="D73" s="14">
        <v>2</v>
      </c>
      <c r="E73" s="45"/>
      <c r="F73" s="45"/>
      <c r="G73" s="14">
        <f t="shared" si="16"/>
        <v>2</v>
      </c>
      <c r="H73" s="75"/>
      <c r="I73" s="75"/>
      <c r="J73" s="76"/>
    </row>
    <row r="74" spans="1:10" ht="18" thickBot="1" x14ac:dyDescent="0.35">
      <c r="A74" s="11"/>
      <c r="B74" s="40" t="s">
        <v>19</v>
      </c>
      <c r="F74" s="5">
        <v>7</v>
      </c>
      <c r="J74" s="18"/>
    </row>
    <row r="75" spans="1:10" ht="18" thickBot="1" x14ac:dyDescent="0.35">
      <c r="A75" s="11"/>
      <c r="B75" s="40" t="s">
        <v>20</v>
      </c>
      <c r="C75" s="31" t="s">
        <v>59</v>
      </c>
      <c r="D75" s="21">
        <f>SUM(D47:D73)</f>
        <v>42</v>
      </c>
      <c r="E75" s="21" t="s">
        <v>60</v>
      </c>
      <c r="F75" s="23">
        <f>SUM(G47:G73)</f>
        <v>42</v>
      </c>
      <c r="G75" s="31" t="s">
        <v>61</v>
      </c>
      <c r="H75" s="21">
        <f>SUM(D41:D45)</f>
        <v>10</v>
      </c>
      <c r="I75" s="21" t="s">
        <v>62</v>
      </c>
      <c r="J75" s="23">
        <f>SUM(G41:G45)</f>
        <v>40</v>
      </c>
    </row>
    <row r="76" spans="1:10" ht="33" customHeight="1" thickBot="1" x14ac:dyDescent="0.35">
      <c r="A76" s="13"/>
      <c r="B76" s="70" t="s">
        <v>63</v>
      </c>
      <c r="C76" s="70"/>
      <c r="D76" s="70"/>
      <c r="E76" s="70"/>
      <c r="F76" s="71"/>
      <c r="G76" s="14"/>
      <c r="H76" s="14"/>
      <c r="I76" s="14"/>
      <c r="J76" s="38"/>
    </row>
  </sheetData>
  <mergeCells count="6">
    <mergeCell ref="B76:F76"/>
    <mergeCell ref="A4:A8"/>
    <mergeCell ref="A14:A15"/>
    <mergeCell ref="A21:A28"/>
    <mergeCell ref="A34:A38"/>
    <mergeCell ref="A45:A47"/>
  </mergeCells>
  <pageMargins left="0.7" right="0.7" top="0.75" bottom="0.75" header="0.3" footer="0.3"/>
  <pageSetup scale="53" fitToHeight="2" orientation="landscape" r:id="rId1"/>
  <rowBreaks count="1" manualBreakCount="1">
    <brk id="39" max="9" man="1"/>
  </rowBreaks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E5EAA7BF610D44987E52F02DF9466A" ma:contentTypeVersion="10" ma:contentTypeDescription="Create a new document." ma:contentTypeScope="" ma:versionID="8295868b0ca17a81bd9c3c295f5b3f12">
  <xsd:schema xmlns:xsd="http://www.w3.org/2001/XMLSchema" xmlns:xs="http://www.w3.org/2001/XMLSchema" xmlns:p="http://schemas.microsoft.com/office/2006/metadata/properties" xmlns:ns2="03603f41-b1ae-49bf-af1f-8de59524ce61" xmlns:ns3="d833f219-9cc6-4f85-a38a-6c3c13b18d95" targetNamespace="http://schemas.microsoft.com/office/2006/metadata/properties" ma:root="true" ma:fieldsID="0cc7a381acbfa36907dc9fc3bfccbe42" ns2:_="" ns3:_="">
    <xsd:import namespace="03603f41-b1ae-49bf-af1f-8de59524ce61"/>
    <xsd:import namespace="d833f219-9cc6-4f85-a38a-6c3c13b18d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03f41-b1ae-49bf-af1f-8de59524c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3f219-9cc6-4f85-a38a-6c3c13b18d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833f219-9cc6-4f85-a38a-6c3c13b18d9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3417A4F-A044-4C67-AC63-E611640A9ECF}"/>
</file>

<file path=customXml/itemProps2.xml><?xml version="1.0" encoding="utf-8"?>
<ds:datastoreItem xmlns:ds="http://schemas.openxmlformats.org/officeDocument/2006/customXml" ds:itemID="{B1E77DCE-D9F8-40F1-AB17-3235D7AC84AB}"/>
</file>

<file path=customXml/itemProps3.xml><?xml version="1.0" encoding="utf-8"?>
<ds:datastoreItem xmlns:ds="http://schemas.openxmlformats.org/officeDocument/2006/customXml" ds:itemID="{0F16D015-3FD0-45EE-83BC-69D03218E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Master Assessment Breakdown</vt:lpstr>
      <vt:lpstr>'Master Assessment Breakdown'!_Hlk11337574</vt:lpstr>
      <vt:lpstr>'Master Assessment Breakdown'!Print_Area</vt:lpstr>
      <vt:lpstr>'Master Assessment Breakdown'!Print_Titles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E. Raake</dc:creator>
  <cp:lastModifiedBy>Sarah E. Raake</cp:lastModifiedBy>
  <dcterms:created xsi:type="dcterms:W3CDTF">2020-06-24T22:49:30Z</dcterms:created>
  <dcterms:modified xsi:type="dcterms:W3CDTF">2020-06-24T22:57:41Z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6577900</vt:r8>
  </property>
  <property fmtid="{D5CDD505-2E9C-101B-9397-08002B2CF9AE}" pid="3" name="ContentTypeId">
    <vt:lpwstr>0x010100E8E5EAA7BF610D44987E52F02DF9466A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